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060"/>
  </bookViews>
  <sheets>
    <sheet name="公共预算平衡表" sheetId="1" r:id="rId1"/>
    <sheet name="政府性基金平衡表" sheetId="2" r:id="rId2"/>
    <sheet name="社保基金平衡表" sheetId="3" r:id="rId3"/>
  </sheets>
  <calcPr calcId="144525"/>
</workbook>
</file>

<file path=xl/sharedStrings.xml><?xml version="1.0" encoding="utf-8"?>
<sst xmlns="http://schemas.openxmlformats.org/spreadsheetml/2006/main" count="125">
  <si>
    <t>衡东县2019年一般公共预算收支安排平衡表</t>
  </si>
  <si>
    <t>金额单位：万元</t>
  </si>
  <si>
    <t>序号</t>
  </si>
  <si>
    <t>收入项目</t>
  </si>
  <si>
    <t>金额</t>
  </si>
  <si>
    <t>支出项目</t>
  </si>
  <si>
    <t>备注</t>
  </si>
  <si>
    <t>一</t>
  </si>
  <si>
    <t>县级一般公共预算收入</t>
  </si>
  <si>
    <t>公共财政预算支出</t>
  </si>
  <si>
    <t>增值税37.5%</t>
  </si>
  <si>
    <t>本年本级安排支出</t>
  </si>
  <si>
    <t>企业所得税28%</t>
  </si>
  <si>
    <t>维持上年工资及基本事业费</t>
  </si>
  <si>
    <t>个人所得税28%</t>
  </si>
  <si>
    <t>2018年新增人员及正常晋档经费</t>
  </si>
  <si>
    <t>资源税75%</t>
  </si>
  <si>
    <t>2019年新增工资（含补发2018年部分）</t>
  </si>
  <si>
    <t>城市维护建设税</t>
  </si>
  <si>
    <t>工资提标新增“五险一金”</t>
  </si>
  <si>
    <t>房产税</t>
  </si>
  <si>
    <t>2018年绩效考核奖励资金</t>
  </si>
  <si>
    <t>印花税</t>
  </si>
  <si>
    <t>基层政权运转经费</t>
  </si>
  <si>
    <t>城镇土地使用税70%</t>
  </si>
  <si>
    <t>城乡居民医保配套资金</t>
  </si>
  <si>
    <t>土地增值税</t>
  </si>
  <si>
    <t>机关事业单位养老保险新增财政补贴</t>
  </si>
  <si>
    <t>车船税</t>
  </si>
  <si>
    <t>社会保障资金</t>
  </si>
  <si>
    <t>耕地占用税</t>
  </si>
  <si>
    <t>扶贫资金（含健康扶贫1370万元）</t>
  </si>
  <si>
    <t>其中专项3480万元</t>
  </si>
  <si>
    <t>契税</t>
  </si>
  <si>
    <t>社会治安综合治理</t>
  </si>
  <si>
    <t>环境保护税70%</t>
  </si>
  <si>
    <t>中小企业发展资金</t>
  </si>
  <si>
    <t>行政性收费收入</t>
  </si>
  <si>
    <t>污水处理县财政配套资金</t>
  </si>
  <si>
    <t>罚没收入</t>
  </si>
  <si>
    <t>公路建设资金</t>
  </si>
  <si>
    <t>国有资源（资产）有偿使用收入</t>
  </si>
  <si>
    <t>旅游发展引导资金</t>
  </si>
  <si>
    <t>基金中另外安排1000万元</t>
  </si>
  <si>
    <t>专项收入</t>
  </si>
  <si>
    <t>乡村振兴及农村环境整治（含同心美丽乡村建设经费100万元）</t>
  </si>
  <si>
    <t>其他收入</t>
  </si>
  <si>
    <t>农村公益事业财政奖补配套</t>
  </si>
  <si>
    <t>维稳经费</t>
  </si>
  <si>
    <t>土菜发展资金</t>
  </si>
  <si>
    <t>安全生产基金</t>
  </si>
  <si>
    <t>文化产业化引导资金</t>
  </si>
  <si>
    <t>乡镇建设资金</t>
  </si>
  <si>
    <t>供销社综合改革发展资金</t>
  </si>
  <si>
    <t>新型工业化引导资金</t>
  </si>
  <si>
    <t>科技三项费</t>
  </si>
  <si>
    <t>二</t>
  </si>
  <si>
    <t>上级补助收入</t>
  </si>
  <si>
    <t>人才发展专项资金</t>
  </si>
  <si>
    <t>一般性转移支付</t>
  </si>
  <si>
    <t>农业产业化引导资金</t>
  </si>
  <si>
    <t>专项转移支付</t>
  </si>
  <si>
    <t>县级储备粮费用</t>
  </si>
  <si>
    <t>油茶产业发展资金</t>
  </si>
  <si>
    <t>三</t>
  </si>
  <si>
    <t>上年结余</t>
  </si>
  <si>
    <t>经济工作会议经费及奖励资金</t>
  </si>
  <si>
    <t>还本付息</t>
  </si>
  <si>
    <t>四</t>
  </si>
  <si>
    <t>调入资金</t>
  </si>
  <si>
    <t>上年收回存量资金需重新安排的项目</t>
  </si>
  <si>
    <t>政府性基金调入</t>
  </si>
  <si>
    <t>其它</t>
  </si>
  <si>
    <t>其他调入</t>
  </si>
  <si>
    <t>预备费</t>
  </si>
  <si>
    <t>非税专项支出</t>
  </si>
  <si>
    <t>上年结转支出</t>
  </si>
  <si>
    <t>上级专款支出</t>
  </si>
  <si>
    <t>上解上级支出</t>
  </si>
  <si>
    <t>合计</t>
  </si>
  <si>
    <t>2019年衡东县政府性基金预算收支平衡表</t>
  </si>
  <si>
    <t>政府性基金收入</t>
  </si>
  <si>
    <t>政府性基金支出</t>
  </si>
  <si>
    <t>国有土地使用权出让收入</t>
  </si>
  <si>
    <t>城乡社区事务</t>
  </si>
  <si>
    <t>农业土地开发资金收入</t>
  </si>
  <si>
    <t xml:space="preserve"> 国有土地使用权出让收入安排的支出</t>
  </si>
  <si>
    <t>城市基础设施配套费收入</t>
  </si>
  <si>
    <t xml:space="preserve">    征地和拆迁补偿支出</t>
  </si>
  <si>
    <t>污水处理费收入</t>
  </si>
  <si>
    <t xml:space="preserve">    土地开发支出</t>
  </si>
  <si>
    <t>其他政府性基金收入</t>
  </si>
  <si>
    <t xml:space="preserve">    城市建设支出</t>
  </si>
  <si>
    <t>城市基础设施建设500万元</t>
  </si>
  <si>
    <t xml:space="preserve">    农村基础设施建设支出</t>
  </si>
  <si>
    <t xml:space="preserve">    其他土地使用权出让收入安排的支出</t>
  </si>
  <si>
    <t>含旅游发展引导资金1000万元</t>
  </si>
  <si>
    <t>农业土地开发资金安排的支出</t>
  </si>
  <si>
    <t>城市基础设施配套费安排的支出</t>
  </si>
  <si>
    <t>污水处理设施建设和营运</t>
  </si>
  <si>
    <t>其他政府性基金安排的支出</t>
  </si>
  <si>
    <t>调出资金</t>
  </si>
  <si>
    <t>五</t>
  </si>
  <si>
    <t>2019年衡东县社会保险基金预算总表</t>
  </si>
  <si>
    <t>项        目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</si>
  <si>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</si>
  <si>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</si>
  <si>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</si>
  <si>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</si>
  <si>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失业保险基金</t>
  </si>
  <si>
    <t>生育保险基金</t>
  </si>
  <si>
    <t>一、收入</t>
  </si>
  <si>
    <t xml:space="preserve">  1、保险费收入</t>
  </si>
  <si>
    <t xml:space="preserve">  2、利息收入</t>
  </si>
  <si>
    <t xml:space="preserve">  3、财政补贴收入</t>
  </si>
  <si>
    <t xml:space="preserve">  4、委托投资收益</t>
  </si>
  <si>
    <t xml:space="preserve">  5、其他收入</t>
  </si>
  <si>
    <t xml:space="preserve"> 6、转移收入</t>
  </si>
  <si>
    <t>二、支出</t>
  </si>
  <si>
    <t>1、社会保险待遇支出</t>
  </si>
  <si>
    <t>2、其他支出</t>
  </si>
  <si>
    <t>3、转移支出</t>
  </si>
  <si>
    <t>三、本年收支结余</t>
  </si>
  <si>
    <t>四、历年滚存结余</t>
  </si>
  <si>
    <t>五、年末滚存结余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</si>
</sst>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2"/>
      <name val="宋体"/>
      <charset val="134"/>
      <scheme val="major"/>
    </font>
    <font>
      <sz val="10"/>
      <name val="仿宋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2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34" fillId="31" borderId="2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/>
    <xf numFmtId="0" fontId="20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54" applyNumberFormat="1" applyFont="1" applyFill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vertical="center"/>
    </xf>
    <xf numFmtId="0" fontId="3" fillId="2" borderId="1" xfId="54" applyNumberFormat="1" applyFont="1" applyFill="1" applyBorder="1" applyAlignment="1" applyProtection="1">
      <alignment vertical="center"/>
    </xf>
    <xf numFmtId="0" fontId="4" fillId="2" borderId="2" xfId="54" applyNumberFormat="1" applyFont="1" applyFill="1" applyBorder="1" applyAlignment="1" applyProtection="1"/>
    <xf numFmtId="0" fontId="2" fillId="2" borderId="0" xfId="54" applyNumberFormat="1" applyFont="1" applyFill="1" applyBorder="1" applyAlignment="1" applyProtection="1">
      <alignment horizontal="right" vertical="center"/>
    </xf>
    <xf numFmtId="0" fontId="2" fillId="2" borderId="3" xfId="54" applyNumberFormat="1" applyFont="1" applyFill="1" applyBorder="1" applyAlignment="1" applyProtection="1">
      <alignment horizontal="center" vertical="center"/>
    </xf>
    <xf numFmtId="0" fontId="2" fillId="2" borderId="4" xfId="54" applyNumberFormat="1" applyFont="1" applyFill="1" applyBorder="1" applyAlignment="1" applyProtection="1">
      <alignment horizontal="center" vertical="center" wrapText="1"/>
    </xf>
    <xf numFmtId="0" fontId="2" fillId="2" borderId="5" xfId="54" applyNumberFormat="1" applyFont="1" applyFill="1" applyBorder="1" applyAlignment="1" applyProtection="1">
      <alignment horizontal="center" vertical="center" wrapText="1"/>
    </xf>
    <xf numFmtId="0" fontId="2" fillId="2" borderId="6" xfId="54" applyNumberFormat="1" applyFont="1" applyFill="1" applyBorder="1" applyAlignment="1" applyProtection="1">
      <alignment horizontal="center" vertical="center" wrapText="1"/>
    </xf>
    <xf numFmtId="0" fontId="2" fillId="2" borderId="3" xfId="54" applyNumberFormat="1" applyFont="1" applyFill="1" applyBorder="1" applyAlignment="1" applyProtection="1">
      <alignment horizontal="center" vertical="center" wrapText="1"/>
    </xf>
    <xf numFmtId="0" fontId="2" fillId="2" borderId="7" xfId="54" applyNumberFormat="1" applyFont="1" applyFill="1" applyBorder="1" applyAlignment="1" applyProtection="1">
      <alignment horizontal="center" vertical="center" wrapText="1"/>
    </xf>
    <xf numFmtId="0" fontId="2" fillId="2" borderId="8" xfId="54" applyNumberFormat="1" applyFont="1" applyFill="1" applyBorder="1" applyAlignment="1" applyProtection="1">
      <alignment horizontal="left" vertical="center"/>
    </xf>
    <xf numFmtId="176" fontId="2" fillId="3" borderId="3" xfId="54" applyNumberFormat="1" applyFont="1" applyFill="1" applyBorder="1" applyAlignment="1" applyProtection="1">
      <alignment horizontal="center" vertical="center"/>
    </xf>
    <xf numFmtId="0" fontId="2" fillId="2" borderId="3" xfId="54" applyNumberFormat="1" applyFont="1" applyFill="1" applyBorder="1" applyAlignment="1" applyProtection="1">
      <alignment horizontal="left" vertical="center"/>
    </xf>
    <xf numFmtId="176" fontId="2" fillId="3" borderId="4" xfId="54" applyNumberFormat="1" applyFont="1" applyFill="1" applyBorder="1" applyAlignment="1" applyProtection="1">
      <alignment horizontal="center" vertical="center"/>
    </xf>
    <xf numFmtId="176" fontId="2" fillId="3" borderId="7" xfId="54" applyNumberFormat="1" applyFont="1" applyFill="1" applyBorder="1" applyAlignment="1" applyProtection="1">
      <alignment horizontal="center" vertical="center"/>
    </xf>
    <xf numFmtId="0" fontId="2" fillId="2" borderId="3" xfId="54" applyNumberFormat="1" applyFont="1" applyFill="1" applyBorder="1" applyAlignment="1" applyProtection="1">
      <alignment horizontal="left" vertical="center" wrapText="1"/>
    </xf>
    <xf numFmtId="176" fontId="2" fillId="3" borderId="3" xfId="54" applyNumberFormat="1" applyFont="1" applyFill="1" applyBorder="1" applyAlignment="1" applyProtection="1">
      <alignment horizontal="center" vertical="center" wrapText="1"/>
    </xf>
    <xf numFmtId="176" fontId="2" fillId="3" borderId="4" xfId="54" applyNumberFormat="1" applyFont="1" applyFill="1" applyBorder="1" applyAlignment="1" applyProtection="1">
      <alignment horizontal="center" vertical="center" wrapText="1"/>
    </xf>
    <xf numFmtId="176" fontId="2" fillId="3" borderId="7" xfId="54" applyNumberFormat="1" applyFont="1" applyFill="1" applyBorder="1" applyAlignment="1" applyProtection="1">
      <alignment horizontal="center" vertical="center" wrapText="1"/>
    </xf>
    <xf numFmtId="0" fontId="2" fillId="2" borderId="3" xfId="54" applyNumberFormat="1" applyFont="1" applyFill="1" applyBorder="1" applyAlignment="1" applyProtection="1">
      <alignment vertical="center" wrapText="1"/>
    </xf>
    <xf numFmtId="176" fontId="2" fillId="3" borderId="9" xfId="54" applyNumberFormat="1" applyFont="1" applyFill="1" applyBorder="1" applyAlignment="1" applyProtection="1">
      <alignment horizontal="center" vertical="center" wrapText="1"/>
    </xf>
    <xf numFmtId="176" fontId="2" fillId="3" borderId="10" xfId="54" applyNumberFormat="1" applyFont="1" applyFill="1" applyBorder="1" applyAlignment="1" applyProtection="1">
      <alignment horizontal="center" vertical="center" wrapText="1"/>
    </xf>
    <xf numFmtId="0" fontId="5" fillId="2" borderId="3" xfId="54" applyNumberFormat="1" applyFont="1" applyFill="1" applyBorder="1" applyAlignment="1" applyProtection="1">
      <alignment horizontal="left" vertical="center" wrapText="1"/>
    </xf>
    <xf numFmtId="0" fontId="2" fillId="2" borderId="8" xfId="54" applyNumberFormat="1" applyFont="1" applyFill="1" applyBorder="1" applyAlignment="1" applyProtection="1">
      <alignment horizontal="left" vertical="center" wrapText="1"/>
    </xf>
    <xf numFmtId="0" fontId="4" fillId="0" borderId="0" xfId="54" applyNumberFormat="1" applyFont="1" applyFill="1" applyBorder="1" applyAlignment="1" applyProtection="1"/>
    <xf numFmtId="0" fontId="6" fillId="0" borderId="0" xfId="54" applyNumberFormat="1" applyFont="1" applyFill="1" applyBorder="1" applyAlignment="1" applyProtection="1">
      <alignment vertical="center"/>
    </xf>
    <xf numFmtId="0" fontId="2" fillId="2" borderId="11" xfId="54" applyNumberFormat="1" applyFont="1" applyFill="1" applyBorder="1" applyAlignment="1" applyProtection="1">
      <alignment horizontal="right" vertical="center"/>
    </xf>
    <xf numFmtId="0" fontId="4" fillId="0" borderId="0" xfId="54" applyFont="1" applyFill="1" applyAlignment="1"/>
    <xf numFmtId="0" fontId="4" fillId="0" borderId="5" xfId="54" applyFont="1" applyFill="1" applyBorder="1" applyAlignment="1">
      <alignment horizontal="center"/>
    </xf>
    <xf numFmtId="0" fontId="4" fillId="0" borderId="0" xfId="54" applyFont="1" applyFill="1" applyAlignment="1">
      <alignment horizontal="center"/>
    </xf>
    <xf numFmtId="0" fontId="4" fillId="0" borderId="5" xfId="54" applyFont="1" applyFill="1" applyBorder="1" applyAlignment="1">
      <alignment horizontal="center" wrapText="1"/>
    </xf>
    <xf numFmtId="0" fontId="4" fillId="0" borderId="0" xfId="54" applyFont="1" applyFill="1" applyBorder="1" applyAlignment="1"/>
    <xf numFmtId="0" fontId="2" fillId="2" borderId="0" xfId="54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7" fillId="0" borderId="0" xfId="48" applyFont="1" applyFill="1" applyAlignment="1">
      <alignment horizontal="center" vertical="center"/>
    </xf>
    <xf numFmtId="0" fontId="8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9" fillId="0" borderId="2" xfId="48" applyFont="1" applyFill="1" applyBorder="1" applyAlignment="1">
      <alignment horizontal="right"/>
    </xf>
    <xf numFmtId="0" fontId="9" fillId="0" borderId="2" xfId="48" applyFont="1" applyFill="1" applyBorder="1" applyAlignment="1">
      <alignment horizontal="center"/>
    </xf>
    <xf numFmtId="0" fontId="9" fillId="0" borderId="0" xfId="48" applyFont="1" applyFill="1" applyBorder="1" applyAlignment="1">
      <alignment horizontal="right"/>
    </xf>
    <xf numFmtId="0" fontId="8" fillId="0" borderId="5" xfId="48" applyFont="1" applyFill="1" applyBorder="1" applyAlignment="1">
      <alignment horizontal="center" vertical="center" wrapText="1"/>
    </xf>
    <xf numFmtId="0" fontId="8" fillId="0" borderId="5" xfId="48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5" xfId="48" applyFont="1" applyFill="1" applyBorder="1" applyAlignment="1">
      <alignment vertical="center" wrapText="1"/>
    </xf>
    <xf numFmtId="0" fontId="10" fillId="0" borderId="5" xfId="48" applyFont="1" applyFill="1" applyBorder="1" applyAlignment="1">
      <alignment horizontal="center" vertical="center" wrapText="1"/>
    </xf>
    <xf numFmtId="0" fontId="0" fillId="0" borderId="0" xfId="48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5" xfId="52" applyFont="1" applyBorder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vertical="center" wrapText="1"/>
    </xf>
    <xf numFmtId="0" fontId="11" fillId="0" borderId="5" xfId="52" applyFont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49" fontId="14" fillId="0" borderId="5" xfId="53" applyNumberFormat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>
      <alignment horizontal="justify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报送2006年财政收支预计完成情况预计表（市州）！！！" xfId="51"/>
    <cellStyle name="常规_6月30日" xfId="52"/>
    <cellStyle name="常规_Sheet1" xfId="53"/>
    <cellStyle name="常规 3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G12" sqref="G12"/>
    </sheetView>
  </sheetViews>
  <sheetFormatPr defaultColWidth="9" defaultRowHeight="14.25" outlineLevelCol="6"/>
  <cols>
    <col min="1" max="1" width="5.75" style="55" customWidth="1"/>
    <col min="2" max="2" width="20.75" style="56" customWidth="1"/>
    <col min="3" max="3" width="7.5" style="55" customWidth="1"/>
    <col min="4" max="4" width="5.5" style="55" customWidth="1"/>
    <col min="5" max="5" width="34" style="56" customWidth="1"/>
    <col min="6" max="6" width="7.375" style="55" customWidth="1"/>
    <col min="7" max="7" width="9.375" style="56" customWidth="1"/>
    <col min="8" max="16384" width="9" style="56"/>
  </cols>
  <sheetData>
    <row r="1" s="53" customFormat="1" ht="25" customHeight="1" spans="1:7">
      <c r="A1" s="57" t="s">
        <v>0</v>
      </c>
      <c r="B1" s="57"/>
      <c r="C1" s="57"/>
      <c r="D1" s="57"/>
      <c r="E1" s="57"/>
      <c r="F1" s="57"/>
      <c r="G1" s="57"/>
    </row>
    <row r="2" s="53" customFormat="1" ht="21" customHeight="1" spans="1:7">
      <c r="A2" s="54"/>
      <c r="C2" s="54"/>
      <c r="D2" s="54"/>
      <c r="E2" s="58" t="s">
        <v>1</v>
      </c>
      <c r="F2" s="58"/>
      <c r="G2" s="58"/>
    </row>
    <row r="3" s="54" customFormat="1" ht="21" customHeight="1" spans="1:7">
      <c r="A3" s="59" t="s">
        <v>2</v>
      </c>
      <c r="B3" s="59" t="s">
        <v>3</v>
      </c>
      <c r="C3" s="59" t="s">
        <v>4</v>
      </c>
      <c r="D3" s="59" t="s">
        <v>2</v>
      </c>
      <c r="E3" s="59" t="s">
        <v>5</v>
      </c>
      <c r="F3" s="59" t="s">
        <v>4</v>
      </c>
      <c r="G3" s="59" t="s">
        <v>6</v>
      </c>
    </row>
    <row r="4" s="53" customFormat="1" ht="16" customHeight="1" spans="1:7">
      <c r="A4" s="59" t="s">
        <v>7</v>
      </c>
      <c r="B4" s="60" t="s">
        <v>8</v>
      </c>
      <c r="C4" s="59">
        <f>C5+C6+C7+C8+C9+C10+C11+C12+C13+C14+C15+C16+C17+C18+C19+C20+C21+C22</f>
        <v>78922</v>
      </c>
      <c r="D4" s="59" t="s">
        <v>7</v>
      </c>
      <c r="E4" s="60" t="s">
        <v>9</v>
      </c>
      <c r="F4" s="59">
        <f>F5+F41+F42</f>
        <v>373036</v>
      </c>
      <c r="G4" s="60"/>
    </row>
    <row r="5" s="53" customFormat="1" ht="16" customHeight="1" spans="1:7">
      <c r="A5" s="59"/>
      <c r="B5" s="61" t="s">
        <v>10</v>
      </c>
      <c r="C5" s="59">
        <v>23800</v>
      </c>
      <c r="D5" s="59">
        <v>1</v>
      </c>
      <c r="E5" s="60" t="s">
        <v>11</v>
      </c>
      <c r="F5" s="59">
        <f>SUM(F6:F40)</f>
        <v>266330</v>
      </c>
      <c r="G5" s="60"/>
    </row>
    <row r="6" s="53" customFormat="1" ht="16" customHeight="1" spans="1:7">
      <c r="A6" s="59"/>
      <c r="B6" s="61" t="s">
        <v>12</v>
      </c>
      <c r="C6" s="59">
        <v>5100</v>
      </c>
      <c r="D6" s="59"/>
      <c r="E6" s="60" t="s">
        <v>13</v>
      </c>
      <c r="F6" s="59">
        <v>148970</v>
      </c>
      <c r="G6" s="60"/>
    </row>
    <row r="7" s="53" customFormat="1" ht="16" customHeight="1" spans="1:7">
      <c r="A7" s="59"/>
      <c r="B7" s="61" t="s">
        <v>14</v>
      </c>
      <c r="C7" s="59">
        <v>2000</v>
      </c>
      <c r="D7" s="59"/>
      <c r="E7" s="60" t="s">
        <v>15</v>
      </c>
      <c r="F7" s="59">
        <v>3000</v>
      </c>
      <c r="G7" s="60"/>
    </row>
    <row r="8" s="53" customFormat="1" ht="16" customHeight="1" spans="1:7">
      <c r="A8" s="59"/>
      <c r="B8" s="61" t="s">
        <v>16</v>
      </c>
      <c r="C8" s="59">
        <v>1200</v>
      </c>
      <c r="D8" s="59"/>
      <c r="E8" s="60" t="s">
        <v>17</v>
      </c>
      <c r="F8" s="59">
        <v>6000</v>
      </c>
      <c r="G8" s="60"/>
    </row>
    <row r="9" s="53" customFormat="1" ht="16" customHeight="1" spans="1:7">
      <c r="A9" s="59"/>
      <c r="B9" s="61" t="s">
        <v>18</v>
      </c>
      <c r="C9" s="59">
        <v>3800</v>
      </c>
      <c r="D9" s="59"/>
      <c r="E9" s="60" t="s">
        <v>19</v>
      </c>
      <c r="F9" s="59">
        <v>2500</v>
      </c>
      <c r="G9" s="60"/>
    </row>
    <row r="10" s="53" customFormat="1" ht="16" customHeight="1" spans="1:7">
      <c r="A10" s="59"/>
      <c r="B10" s="61" t="s">
        <v>20</v>
      </c>
      <c r="C10" s="59">
        <v>1522</v>
      </c>
      <c r="D10" s="59"/>
      <c r="E10" s="60" t="s">
        <v>21</v>
      </c>
      <c r="F10" s="59">
        <v>9000</v>
      </c>
      <c r="G10" s="60"/>
    </row>
    <row r="11" s="53" customFormat="1" ht="16" customHeight="1" spans="1:7">
      <c r="A11" s="59"/>
      <c r="B11" s="61" t="s">
        <v>22</v>
      </c>
      <c r="C11" s="59">
        <v>1000</v>
      </c>
      <c r="D11" s="59"/>
      <c r="E11" s="60" t="s">
        <v>23</v>
      </c>
      <c r="F11" s="59">
        <v>7000</v>
      </c>
      <c r="G11" s="60"/>
    </row>
    <row r="12" s="53" customFormat="1" ht="16" customHeight="1" spans="1:7">
      <c r="A12" s="59"/>
      <c r="B12" s="61" t="s">
        <v>24</v>
      </c>
      <c r="C12" s="59">
        <v>2500</v>
      </c>
      <c r="D12" s="59"/>
      <c r="E12" s="62" t="s">
        <v>25</v>
      </c>
      <c r="F12" s="59">
        <v>2480</v>
      </c>
      <c r="G12" s="60"/>
    </row>
    <row r="13" s="53" customFormat="1" ht="16" customHeight="1" spans="1:7">
      <c r="A13" s="59"/>
      <c r="B13" s="61" t="s">
        <v>26</v>
      </c>
      <c r="C13" s="59">
        <v>5500</v>
      </c>
      <c r="D13" s="59"/>
      <c r="E13" s="60" t="s">
        <v>27</v>
      </c>
      <c r="F13" s="59">
        <v>5000</v>
      </c>
      <c r="G13" s="60"/>
    </row>
    <row r="14" s="53" customFormat="1" ht="16" customHeight="1" spans="1:7">
      <c r="A14" s="59"/>
      <c r="B14" s="61" t="s">
        <v>28</v>
      </c>
      <c r="C14" s="59">
        <v>1000</v>
      </c>
      <c r="D14" s="59"/>
      <c r="E14" s="62" t="s">
        <v>29</v>
      </c>
      <c r="F14" s="59">
        <v>7000</v>
      </c>
      <c r="G14" s="60"/>
    </row>
    <row r="15" s="53" customFormat="1" ht="30" customHeight="1" spans="1:7">
      <c r="A15" s="59"/>
      <c r="B15" s="61" t="s">
        <v>30</v>
      </c>
      <c r="C15" s="59">
        <v>1200</v>
      </c>
      <c r="D15" s="59"/>
      <c r="E15" s="60" t="s">
        <v>31</v>
      </c>
      <c r="F15" s="59">
        <v>4850</v>
      </c>
      <c r="G15" s="63" t="s">
        <v>32</v>
      </c>
    </row>
    <row r="16" s="53" customFormat="1" ht="16" customHeight="1" spans="1:7">
      <c r="A16" s="59"/>
      <c r="B16" s="61" t="s">
        <v>33</v>
      </c>
      <c r="C16" s="59">
        <v>5940</v>
      </c>
      <c r="D16" s="59"/>
      <c r="E16" s="60" t="s">
        <v>34</v>
      </c>
      <c r="F16" s="59">
        <v>5000</v>
      </c>
      <c r="G16" s="60"/>
    </row>
    <row r="17" s="53" customFormat="1" ht="16" customHeight="1" spans="1:7">
      <c r="A17" s="59"/>
      <c r="B17" s="61" t="s">
        <v>35</v>
      </c>
      <c r="C17" s="59">
        <v>100</v>
      </c>
      <c r="D17" s="59"/>
      <c r="E17" s="60" t="s">
        <v>36</v>
      </c>
      <c r="F17" s="59">
        <v>10000</v>
      </c>
      <c r="G17" s="60"/>
    </row>
    <row r="18" s="53" customFormat="1" ht="16" customHeight="1" spans="1:7">
      <c r="A18" s="59"/>
      <c r="B18" s="61" t="s">
        <v>37</v>
      </c>
      <c r="C18" s="59">
        <v>5200</v>
      </c>
      <c r="D18" s="59"/>
      <c r="E18" s="62" t="s">
        <v>38</v>
      </c>
      <c r="F18" s="59">
        <v>1500</v>
      </c>
      <c r="G18" s="60"/>
    </row>
    <row r="19" s="53" customFormat="1" ht="16" customHeight="1" spans="1:7">
      <c r="A19" s="59"/>
      <c r="B19" s="61" t="s">
        <v>39</v>
      </c>
      <c r="C19" s="59">
        <v>5100</v>
      </c>
      <c r="D19" s="59"/>
      <c r="E19" s="62" t="s">
        <v>40</v>
      </c>
      <c r="F19" s="59">
        <v>1000</v>
      </c>
      <c r="G19" s="60"/>
    </row>
    <row r="20" s="53" customFormat="1" ht="36" customHeight="1" spans="1:7">
      <c r="A20" s="59"/>
      <c r="B20" s="64" t="s">
        <v>41</v>
      </c>
      <c r="C20" s="59">
        <v>7000</v>
      </c>
      <c r="D20" s="59"/>
      <c r="E20" s="62" t="s">
        <v>42</v>
      </c>
      <c r="F20" s="59">
        <v>2000</v>
      </c>
      <c r="G20" s="65" t="s">
        <v>43</v>
      </c>
    </row>
    <row r="21" s="53" customFormat="1" ht="27" customHeight="1" spans="1:7">
      <c r="A21" s="59"/>
      <c r="B21" s="61" t="s">
        <v>44</v>
      </c>
      <c r="C21" s="59">
        <v>5000</v>
      </c>
      <c r="D21" s="59"/>
      <c r="E21" s="66" t="s">
        <v>45</v>
      </c>
      <c r="F21" s="59">
        <v>1000</v>
      </c>
      <c r="G21" s="60"/>
    </row>
    <row r="22" s="53" customFormat="1" ht="16" customHeight="1" spans="1:7">
      <c r="A22" s="59"/>
      <c r="B22" s="61" t="s">
        <v>46</v>
      </c>
      <c r="C22" s="59">
        <v>1960</v>
      </c>
      <c r="D22" s="59"/>
      <c r="E22" s="62" t="s">
        <v>47</v>
      </c>
      <c r="F22" s="59">
        <v>500</v>
      </c>
      <c r="G22" s="60"/>
    </row>
    <row r="23" s="53" customFormat="1" ht="16" customHeight="1" spans="1:7">
      <c r="A23" s="59"/>
      <c r="D23" s="59"/>
      <c r="E23" s="62" t="s">
        <v>48</v>
      </c>
      <c r="F23" s="59">
        <v>150</v>
      </c>
      <c r="G23" s="60"/>
    </row>
    <row r="24" s="53" customFormat="1" ht="16" customHeight="1" spans="1:7">
      <c r="A24" s="59"/>
      <c r="B24" s="60"/>
      <c r="C24" s="59"/>
      <c r="D24" s="59"/>
      <c r="E24" s="62" t="s">
        <v>49</v>
      </c>
      <c r="F24" s="59">
        <v>100</v>
      </c>
      <c r="G24" s="60"/>
    </row>
    <row r="25" s="53" customFormat="1" ht="16" customHeight="1" spans="1:7">
      <c r="A25" s="59"/>
      <c r="B25" s="60"/>
      <c r="C25" s="59"/>
      <c r="D25" s="59"/>
      <c r="E25" s="62" t="s">
        <v>50</v>
      </c>
      <c r="F25" s="59">
        <v>380</v>
      </c>
      <c r="G25" s="60"/>
    </row>
    <row r="26" s="53" customFormat="1" ht="16" customHeight="1" spans="1:7">
      <c r="A26" s="59"/>
      <c r="B26" s="60"/>
      <c r="C26" s="59"/>
      <c r="D26" s="59"/>
      <c r="E26" s="62" t="s">
        <v>51</v>
      </c>
      <c r="F26" s="59">
        <v>200</v>
      </c>
      <c r="G26" s="60"/>
    </row>
    <row r="27" s="53" customFormat="1" ht="16" customHeight="1" spans="1:7">
      <c r="A27" s="59"/>
      <c r="B27" s="60"/>
      <c r="C27" s="59"/>
      <c r="D27" s="59"/>
      <c r="E27" s="62" t="s">
        <v>52</v>
      </c>
      <c r="F27" s="59">
        <v>1000</v>
      </c>
      <c r="G27" s="60"/>
    </row>
    <row r="28" s="53" customFormat="1" ht="16" customHeight="1" spans="1:7">
      <c r="A28" s="59"/>
      <c r="B28" s="60"/>
      <c r="C28" s="59"/>
      <c r="D28" s="59"/>
      <c r="E28" s="67" t="s">
        <v>53</v>
      </c>
      <c r="F28" s="59">
        <v>100</v>
      </c>
      <c r="G28" s="60"/>
    </row>
    <row r="29" s="53" customFormat="1" ht="16" customHeight="1" spans="1:7">
      <c r="A29" s="59"/>
      <c r="B29" s="60"/>
      <c r="C29" s="59"/>
      <c r="D29" s="59"/>
      <c r="E29" s="62" t="s">
        <v>54</v>
      </c>
      <c r="F29" s="59">
        <v>300</v>
      </c>
      <c r="G29" s="60"/>
    </row>
    <row r="30" s="53" customFormat="1" ht="16" customHeight="1" spans="1:7">
      <c r="A30" s="59"/>
      <c r="B30" s="60"/>
      <c r="C30" s="59"/>
      <c r="D30" s="59"/>
      <c r="E30" s="62" t="s">
        <v>55</v>
      </c>
      <c r="F30" s="59">
        <v>300</v>
      </c>
      <c r="G30" s="60"/>
    </row>
    <row r="31" s="53" customFormat="1" ht="16" customHeight="1" spans="1:7">
      <c r="A31" s="59" t="s">
        <v>56</v>
      </c>
      <c r="B31" s="60" t="s">
        <v>57</v>
      </c>
      <c r="C31" s="59">
        <f>C32+C33+C34</f>
        <v>210000</v>
      </c>
      <c r="D31" s="59"/>
      <c r="E31" s="68" t="s">
        <v>58</v>
      </c>
      <c r="F31" s="59">
        <v>500</v>
      </c>
      <c r="G31" s="60"/>
    </row>
    <row r="32" s="53" customFormat="1" ht="16" customHeight="1" spans="1:7">
      <c r="A32" s="59">
        <v>1</v>
      </c>
      <c r="B32" s="60" t="s">
        <v>59</v>
      </c>
      <c r="C32" s="59">
        <v>135000</v>
      </c>
      <c r="D32" s="59"/>
      <c r="E32" s="62" t="s">
        <v>60</v>
      </c>
      <c r="F32" s="59">
        <v>200</v>
      </c>
      <c r="G32" s="60"/>
    </row>
    <row r="33" s="53" customFormat="1" ht="16" customHeight="1" spans="1:7">
      <c r="A33" s="59">
        <v>2</v>
      </c>
      <c r="B33" s="60" t="s">
        <v>61</v>
      </c>
      <c r="C33" s="59">
        <v>75000</v>
      </c>
      <c r="D33" s="59"/>
      <c r="E33" s="67" t="s">
        <v>62</v>
      </c>
      <c r="F33" s="59">
        <v>100</v>
      </c>
      <c r="G33" s="60"/>
    </row>
    <row r="34" s="53" customFormat="1" ht="16" customHeight="1" spans="1:7">
      <c r="A34" s="59"/>
      <c r="B34" s="60"/>
      <c r="C34" s="59"/>
      <c r="D34" s="59"/>
      <c r="E34" s="60" t="s">
        <v>63</v>
      </c>
      <c r="F34" s="59">
        <v>1000</v>
      </c>
      <c r="G34" s="60"/>
    </row>
    <row r="35" s="53" customFormat="1" ht="16" customHeight="1" spans="1:7">
      <c r="A35" s="69" t="s">
        <v>64</v>
      </c>
      <c r="B35" s="70" t="s">
        <v>65</v>
      </c>
      <c r="C35" s="69">
        <v>31706</v>
      </c>
      <c r="D35" s="59"/>
      <c r="E35" s="60" t="s">
        <v>66</v>
      </c>
      <c r="F35" s="59">
        <v>700</v>
      </c>
      <c r="G35" s="60"/>
    </row>
    <row r="36" s="53" customFormat="1" ht="16" customHeight="1" spans="1:7">
      <c r="A36" s="60"/>
      <c r="B36" s="60"/>
      <c r="C36" s="60"/>
      <c r="D36" s="71"/>
      <c r="E36" s="60" t="s">
        <v>67</v>
      </c>
      <c r="F36" s="59">
        <v>10000</v>
      </c>
      <c r="G36" s="60"/>
    </row>
    <row r="37" s="53" customFormat="1" ht="16" customHeight="1" spans="1:7">
      <c r="A37" s="72" t="s">
        <v>68</v>
      </c>
      <c r="B37" s="73" t="s">
        <v>69</v>
      </c>
      <c r="C37" s="72">
        <f>C38+C39</f>
        <v>57408</v>
      </c>
      <c r="D37" s="59"/>
      <c r="E37" s="60" t="s">
        <v>70</v>
      </c>
      <c r="F37" s="59">
        <v>15000</v>
      </c>
      <c r="G37" s="60"/>
    </row>
    <row r="38" s="53" customFormat="1" ht="16" customHeight="1" spans="1:7">
      <c r="A38" s="59"/>
      <c r="B38" s="60" t="s">
        <v>71</v>
      </c>
      <c r="C38" s="59">
        <v>35000</v>
      </c>
      <c r="D38" s="59"/>
      <c r="E38" s="62" t="s">
        <v>72</v>
      </c>
      <c r="F38" s="59">
        <v>500</v>
      </c>
      <c r="G38" s="60"/>
    </row>
    <row r="39" s="53" customFormat="1" ht="16" customHeight="1" spans="1:7">
      <c r="A39" s="59"/>
      <c r="B39" s="60" t="s">
        <v>73</v>
      </c>
      <c r="C39" s="59">
        <v>22408</v>
      </c>
      <c r="D39" s="59"/>
      <c r="E39" s="62" t="s">
        <v>74</v>
      </c>
      <c r="F39" s="59">
        <v>4000</v>
      </c>
      <c r="G39" s="60"/>
    </row>
    <row r="40" s="53" customFormat="1" ht="16" customHeight="1" spans="1:7">
      <c r="A40" s="59"/>
      <c r="B40" s="60"/>
      <c r="C40" s="59"/>
      <c r="D40" s="59"/>
      <c r="E40" s="60" t="s">
        <v>75</v>
      </c>
      <c r="F40" s="59">
        <v>15000</v>
      </c>
      <c r="G40" s="60"/>
    </row>
    <row r="41" s="53" customFormat="1" ht="16" customHeight="1" spans="1:7">
      <c r="A41" s="59"/>
      <c r="B41" s="60"/>
      <c r="C41" s="59"/>
      <c r="D41" s="59">
        <v>2</v>
      </c>
      <c r="E41" s="60" t="s">
        <v>76</v>
      </c>
      <c r="F41" s="59">
        <v>31706</v>
      </c>
      <c r="G41" s="60"/>
    </row>
    <row r="42" s="53" customFormat="1" ht="16" customHeight="1" spans="1:7">
      <c r="A42" s="59"/>
      <c r="B42" s="60"/>
      <c r="C42" s="59"/>
      <c r="D42" s="59">
        <v>3</v>
      </c>
      <c r="E42" s="60" t="s">
        <v>77</v>
      </c>
      <c r="F42" s="59">
        <v>75000</v>
      </c>
      <c r="G42" s="60"/>
    </row>
    <row r="43" s="53" customFormat="1" ht="16" customHeight="1" spans="1:7">
      <c r="A43" s="59"/>
      <c r="B43" s="60"/>
      <c r="C43" s="59"/>
      <c r="D43" s="59" t="s">
        <v>56</v>
      </c>
      <c r="E43" s="60" t="s">
        <v>78</v>
      </c>
      <c r="F43" s="59">
        <v>5000</v>
      </c>
      <c r="G43" s="60"/>
    </row>
    <row r="44" s="53" customFormat="1" ht="20" customHeight="1" spans="1:7">
      <c r="A44" s="59"/>
      <c r="B44" s="59" t="s">
        <v>79</v>
      </c>
      <c r="C44" s="59">
        <f>C4+C31+C35+C37+C40</f>
        <v>378036</v>
      </c>
      <c r="D44" s="59"/>
      <c r="E44" s="59" t="s">
        <v>79</v>
      </c>
      <c r="F44" s="59">
        <f>F4+F43</f>
        <v>378036</v>
      </c>
      <c r="G44" s="60"/>
    </row>
    <row r="45" s="53" customFormat="1" ht="27" customHeight="1" spans="1:6">
      <c r="A45" s="54"/>
      <c r="C45" s="54"/>
      <c r="D45" s="54"/>
      <c r="F45" s="54"/>
    </row>
    <row r="46" s="53" customFormat="1" ht="27" customHeight="1" spans="1:6">
      <c r="A46" s="54"/>
      <c r="C46" s="54"/>
      <c r="D46" s="54"/>
      <c r="F46" s="54"/>
    </row>
  </sheetData>
  <mergeCells count="2">
    <mergeCell ref="A1:G1"/>
    <mergeCell ref="E2:G2"/>
  </mergeCells>
  <pageMargins left="0.590277777777778" right="0.196527777777778" top="0.354166666666667" bottom="0.354166666666667" header="0.15625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I5" sqref="I5"/>
    </sheetView>
  </sheetViews>
  <sheetFormatPr defaultColWidth="9" defaultRowHeight="13.5" outlineLevelCol="6"/>
  <cols>
    <col min="1" max="1" width="5" style="1" customWidth="1"/>
    <col min="2" max="2" width="16.875" style="1" customWidth="1"/>
    <col min="3" max="3" width="7.625" style="36" customWidth="1"/>
    <col min="4" max="4" width="5" style="1" customWidth="1"/>
    <col min="5" max="5" width="27" style="1" customWidth="1"/>
    <col min="6" max="6" width="8.125" style="36" customWidth="1"/>
    <col min="7" max="7" width="18.125" style="1" customWidth="1"/>
    <col min="8" max="16384" width="9" style="1"/>
  </cols>
  <sheetData>
    <row r="1" s="1" customFormat="1" ht="52.5" customHeight="1" spans="1:7">
      <c r="A1" s="38" t="s">
        <v>80</v>
      </c>
      <c r="B1" s="38"/>
      <c r="C1" s="38"/>
      <c r="D1" s="38"/>
      <c r="E1" s="38"/>
      <c r="F1" s="38"/>
      <c r="G1" s="38"/>
    </row>
    <row r="2" s="1" customFormat="1" ht="23" customHeight="1" spans="1:7">
      <c r="A2" s="39"/>
      <c r="B2" s="39"/>
      <c r="C2" s="40"/>
      <c r="D2" s="39"/>
      <c r="E2" s="41" t="s">
        <v>1</v>
      </c>
      <c r="F2" s="42"/>
      <c r="G2" s="43"/>
    </row>
    <row r="3" s="37" customFormat="1" ht="23.25" customHeight="1" spans="1:7">
      <c r="A3" s="44" t="s">
        <v>2</v>
      </c>
      <c r="B3" s="44" t="s">
        <v>3</v>
      </c>
      <c r="C3" s="44" t="s">
        <v>4</v>
      </c>
      <c r="D3" s="44" t="s">
        <v>2</v>
      </c>
      <c r="E3" s="44" t="s">
        <v>5</v>
      </c>
      <c r="F3" s="44" t="s">
        <v>4</v>
      </c>
      <c r="G3" s="45" t="s">
        <v>6</v>
      </c>
    </row>
    <row r="4" s="37" customFormat="1" ht="42" customHeight="1" spans="1:7">
      <c r="A4" s="44" t="s">
        <v>7</v>
      </c>
      <c r="B4" s="45" t="s">
        <v>81</v>
      </c>
      <c r="C4" s="44">
        <f>C5+C6+C7+C8+C9</f>
        <v>76500</v>
      </c>
      <c r="D4" s="44" t="s">
        <v>7</v>
      </c>
      <c r="E4" s="45" t="s">
        <v>82</v>
      </c>
      <c r="F4" s="44">
        <f>F5+F12+F13+F14+F15</f>
        <v>41350</v>
      </c>
      <c r="G4" s="45"/>
    </row>
    <row r="5" s="37" customFormat="1" ht="42" customHeight="1" spans="1:7">
      <c r="A5" s="44">
        <v>1</v>
      </c>
      <c r="B5" s="45" t="s">
        <v>83</v>
      </c>
      <c r="C5" s="44">
        <v>75000</v>
      </c>
      <c r="D5" s="44">
        <v>1</v>
      </c>
      <c r="E5" s="45" t="s">
        <v>84</v>
      </c>
      <c r="F5" s="44">
        <f>F6</f>
        <v>40000</v>
      </c>
      <c r="G5" s="45"/>
    </row>
    <row r="6" s="37" customFormat="1" ht="42" customHeight="1" spans="1:7">
      <c r="A6" s="44">
        <v>2</v>
      </c>
      <c r="B6" s="45" t="s">
        <v>85</v>
      </c>
      <c r="C6" s="44">
        <v>280</v>
      </c>
      <c r="D6" s="44"/>
      <c r="E6" s="45" t="s">
        <v>86</v>
      </c>
      <c r="F6" s="44">
        <f>F7+F8+F9+F10+F11</f>
        <v>40000</v>
      </c>
      <c r="G6" s="45"/>
    </row>
    <row r="7" s="37" customFormat="1" ht="35.1" customHeight="1" spans="1:7">
      <c r="A7" s="44">
        <v>3</v>
      </c>
      <c r="B7" s="45" t="s">
        <v>87</v>
      </c>
      <c r="C7" s="44">
        <v>800</v>
      </c>
      <c r="D7" s="44"/>
      <c r="E7" s="45" t="s">
        <v>88</v>
      </c>
      <c r="F7" s="44">
        <v>15800</v>
      </c>
      <c r="G7" s="45"/>
    </row>
    <row r="8" s="37" customFormat="1" ht="36" customHeight="1" spans="1:7">
      <c r="A8" s="44">
        <v>4</v>
      </c>
      <c r="B8" s="45" t="s">
        <v>89</v>
      </c>
      <c r="C8" s="44">
        <v>420</v>
      </c>
      <c r="D8" s="44"/>
      <c r="E8" s="45" t="s">
        <v>90</v>
      </c>
      <c r="F8" s="44">
        <v>16200</v>
      </c>
      <c r="G8" s="45"/>
    </row>
    <row r="9" s="37" customFormat="1" ht="36" customHeight="1" spans="1:7">
      <c r="A9" s="44">
        <v>5</v>
      </c>
      <c r="B9" s="46" t="s">
        <v>91</v>
      </c>
      <c r="C9" s="44"/>
      <c r="D9" s="44"/>
      <c r="E9" s="45" t="s">
        <v>92</v>
      </c>
      <c r="F9" s="44">
        <v>500</v>
      </c>
      <c r="G9" s="45" t="s">
        <v>93</v>
      </c>
    </row>
    <row r="10" s="37" customFormat="1" ht="36" customHeight="1" spans="1:7">
      <c r="A10" s="44"/>
      <c r="B10" s="46"/>
      <c r="C10" s="47"/>
      <c r="D10" s="44"/>
      <c r="E10" s="45" t="s">
        <v>94</v>
      </c>
      <c r="F10" s="44">
        <v>300</v>
      </c>
      <c r="G10" s="45"/>
    </row>
    <row r="11" s="37" customFormat="1" ht="56.1" customHeight="1" spans="1:7">
      <c r="A11" s="44"/>
      <c r="B11" s="45"/>
      <c r="C11" s="44"/>
      <c r="D11" s="44"/>
      <c r="E11" s="45" t="s">
        <v>95</v>
      </c>
      <c r="F11" s="44">
        <v>7200</v>
      </c>
      <c r="G11" s="45" t="s">
        <v>96</v>
      </c>
    </row>
    <row r="12" s="37" customFormat="1" ht="36" customHeight="1" spans="1:7">
      <c r="A12" s="44" t="s">
        <v>56</v>
      </c>
      <c r="B12" s="45" t="s">
        <v>57</v>
      </c>
      <c r="C12" s="44">
        <v>5800</v>
      </c>
      <c r="D12" s="44">
        <v>2</v>
      </c>
      <c r="E12" s="45" t="s">
        <v>97</v>
      </c>
      <c r="F12" s="44">
        <v>130</v>
      </c>
      <c r="G12" s="45"/>
    </row>
    <row r="13" s="37" customFormat="1" ht="42" customHeight="1" spans="1:7">
      <c r="A13" s="44" t="s">
        <v>64</v>
      </c>
      <c r="B13" s="45" t="s">
        <v>65</v>
      </c>
      <c r="C13" s="44">
        <v>3052</v>
      </c>
      <c r="D13" s="44">
        <v>3</v>
      </c>
      <c r="E13" s="45" t="s">
        <v>98</v>
      </c>
      <c r="F13" s="44">
        <v>800</v>
      </c>
      <c r="G13" s="45" t="s">
        <v>93</v>
      </c>
    </row>
    <row r="14" s="37" customFormat="1" ht="30" customHeight="1" spans="1:7">
      <c r="A14" s="45"/>
      <c r="B14" s="45"/>
      <c r="C14" s="44"/>
      <c r="D14" s="44">
        <v>4</v>
      </c>
      <c r="E14" s="45" t="s">
        <v>99</v>
      </c>
      <c r="F14" s="44">
        <v>420</v>
      </c>
      <c r="G14" s="45"/>
    </row>
    <row r="15" s="37" customFormat="1" ht="30" customHeight="1" spans="1:7">
      <c r="A15" s="45"/>
      <c r="B15" s="45"/>
      <c r="C15" s="44"/>
      <c r="D15" s="44">
        <v>5</v>
      </c>
      <c r="E15" s="46" t="s">
        <v>100</v>
      </c>
      <c r="F15" s="44"/>
      <c r="G15" s="45"/>
    </row>
    <row r="16" s="37" customFormat="1" ht="27.95" customHeight="1" spans="1:7">
      <c r="A16" s="44"/>
      <c r="B16" s="45"/>
      <c r="C16" s="44"/>
      <c r="D16" s="44" t="s">
        <v>56</v>
      </c>
      <c r="E16" s="45" t="s">
        <v>101</v>
      </c>
      <c r="F16" s="44">
        <v>35000</v>
      </c>
      <c r="G16" s="45"/>
    </row>
    <row r="17" s="37" customFormat="1" ht="33" customHeight="1" spans="1:7">
      <c r="A17" s="44"/>
      <c r="B17" s="45"/>
      <c r="C17" s="44"/>
      <c r="D17" s="44" t="s">
        <v>64</v>
      </c>
      <c r="E17" s="45" t="s">
        <v>76</v>
      </c>
      <c r="F17" s="44">
        <v>3052</v>
      </c>
      <c r="G17" s="45"/>
    </row>
    <row r="18" s="37" customFormat="1" ht="27.95" customHeight="1" spans="1:7">
      <c r="A18" s="44"/>
      <c r="B18" s="45"/>
      <c r="C18" s="44"/>
      <c r="D18" s="44" t="s">
        <v>68</v>
      </c>
      <c r="E18" s="45" t="s">
        <v>77</v>
      </c>
      <c r="F18" s="44">
        <v>5800</v>
      </c>
      <c r="G18" s="45"/>
    </row>
    <row r="19" s="37" customFormat="1" ht="32.1" customHeight="1" spans="1:7">
      <c r="A19" s="44"/>
      <c r="B19" s="45"/>
      <c r="C19" s="44"/>
      <c r="D19" s="44" t="s">
        <v>102</v>
      </c>
      <c r="E19" s="45" t="s">
        <v>78</v>
      </c>
      <c r="F19" s="44">
        <v>150</v>
      </c>
      <c r="G19" s="45"/>
    </row>
    <row r="20" s="37" customFormat="1" ht="32.1" customHeight="1" spans="1:7">
      <c r="A20" s="48"/>
      <c r="B20" s="48" t="s">
        <v>79</v>
      </c>
      <c r="C20" s="49">
        <f>C4+C12+C13</f>
        <v>85352</v>
      </c>
      <c r="D20" s="48"/>
      <c r="E20" s="48" t="s">
        <v>79</v>
      </c>
      <c r="F20" s="49">
        <f>F4+F16+F17+F18+F19</f>
        <v>85352</v>
      </c>
      <c r="G20" s="48"/>
    </row>
    <row r="21" s="1" customFormat="1" spans="1:7">
      <c r="A21" s="39"/>
      <c r="B21" s="39"/>
      <c r="C21" s="40"/>
      <c r="D21" s="39"/>
      <c r="E21" s="39"/>
      <c r="F21" s="40"/>
      <c r="G21" s="50"/>
    </row>
    <row r="22" s="1" customFormat="1" spans="1:7">
      <c r="A22" s="39"/>
      <c r="B22" s="39"/>
      <c r="C22" s="40"/>
      <c r="D22" s="39"/>
      <c r="E22" s="39"/>
      <c r="F22" s="40"/>
      <c r="G22" s="50"/>
    </row>
    <row r="23" s="1" customFormat="1" spans="1:7">
      <c r="A23" s="39"/>
      <c r="B23" s="39"/>
      <c r="C23" s="40"/>
      <c r="D23" s="39"/>
      <c r="E23" s="39"/>
      <c r="F23" s="40"/>
      <c r="G23" s="50"/>
    </row>
    <row r="24" s="1" customFormat="1" spans="1:7">
      <c r="A24" s="39"/>
      <c r="B24" s="39"/>
      <c r="C24" s="40"/>
      <c r="D24" s="39"/>
      <c r="E24" s="39"/>
      <c r="F24" s="40"/>
      <c r="G24" s="50"/>
    </row>
    <row r="25" s="1" customFormat="1" spans="1:7">
      <c r="A25" s="39"/>
      <c r="B25" s="39"/>
      <c r="C25" s="40"/>
      <c r="D25" s="39"/>
      <c r="E25" s="39"/>
      <c r="F25" s="40"/>
      <c r="G25" s="50"/>
    </row>
    <row r="26" s="1" customFormat="1" spans="1:6">
      <c r="A26" s="50"/>
      <c r="B26" s="51"/>
      <c r="C26" s="52"/>
      <c r="D26" s="51"/>
      <c r="E26" s="51"/>
      <c r="F26" s="52"/>
    </row>
    <row r="27" s="1" customFormat="1" spans="1:6">
      <c r="A27" s="50"/>
      <c r="B27" s="51"/>
      <c r="C27" s="52"/>
      <c r="D27" s="51"/>
      <c r="E27" s="51"/>
      <c r="F27" s="52"/>
    </row>
    <row r="28" s="1" customFormat="1" spans="1:6">
      <c r="A28" s="50"/>
      <c r="B28" s="51"/>
      <c r="C28" s="52"/>
      <c r="D28" s="51"/>
      <c r="E28" s="51"/>
      <c r="F28" s="52"/>
    </row>
    <row r="29" s="1" customFormat="1" spans="1:6">
      <c r="A29" s="50"/>
      <c r="B29" s="51"/>
      <c r="C29" s="52"/>
      <c r="D29" s="51"/>
      <c r="E29" s="51"/>
      <c r="F29" s="52"/>
    </row>
    <row r="30" s="1" customFormat="1" spans="1:6">
      <c r="A30" s="50"/>
      <c r="B30" s="51"/>
      <c r="C30" s="52"/>
      <c r="D30" s="51"/>
      <c r="E30" s="51"/>
      <c r="F30" s="52"/>
    </row>
    <row r="31" s="1" customFormat="1" spans="1:6">
      <c r="A31" s="50"/>
      <c r="B31" s="51"/>
      <c r="C31" s="52"/>
      <c r="D31" s="51"/>
      <c r="E31" s="51"/>
      <c r="F31" s="52"/>
    </row>
  </sheetData>
  <mergeCells count="2">
    <mergeCell ref="A1:G1"/>
    <mergeCell ref="E2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5" sqref="K5"/>
    </sheetView>
  </sheetViews>
  <sheetFormatPr defaultColWidth="9" defaultRowHeight="13.5"/>
  <cols>
    <col min="1" max="1" width="20.125" style="1" customWidth="1"/>
    <col min="2" max="2" width="9.125" style="1" customWidth="1"/>
    <col min="3" max="3" width="10.125" style="1" customWidth="1"/>
    <col min="4" max="4" width="10.75" style="1" customWidth="1"/>
    <col min="5" max="5" width="7.25" style="1" customWidth="1"/>
    <col min="6" max="6" width="9.625" style="1" customWidth="1"/>
    <col min="7" max="7" width="7.75" style="1" customWidth="1"/>
    <col min="8" max="8" width="7.125" style="1" customWidth="1"/>
    <col min="9" max="9" width="6.375" style="1" customWidth="1"/>
    <col min="10" max="32" width="9" style="1"/>
    <col min="33" max="16384" width="5.875" style="1"/>
  </cols>
  <sheetData>
    <row r="1" s="1" customFormat="1" ht="57.75" customHeight="1" spans="1:11">
      <c r="A1" s="2" t="s">
        <v>103</v>
      </c>
      <c r="B1" s="2"/>
      <c r="C1" s="2"/>
      <c r="D1" s="2"/>
      <c r="E1" s="2"/>
      <c r="F1" s="2"/>
      <c r="G1" s="2"/>
      <c r="H1" s="2"/>
      <c r="I1" s="2"/>
      <c r="J1" s="30"/>
      <c r="K1" s="30"/>
    </row>
    <row r="2" s="1" customFormat="1" ht="26.25" customHeight="1" spans="1:11">
      <c r="A2" s="3"/>
      <c r="B2" s="4"/>
      <c r="C2" s="5"/>
      <c r="D2" s="4"/>
      <c r="E2" s="4"/>
      <c r="F2" s="4"/>
      <c r="G2" s="6" t="s">
        <v>1</v>
      </c>
      <c r="H2" s="6"/>
      <c r="I2" s="6"/>
      <c r="J2" s="30"/>
      <c r="K2" s="30"/>
    </row>
    <row r="3" s="1" customFormat="1" ht="69.95" customHeight="1" spans="1:11">
      <c r="A3" s="7" t="s">
        <v>104</v>
      </c>
      <c r="B3" s="8" t="s">
        <v>79</v>
      </c>
      <c r="C3" s="9" t="s">
        <v>105</v>
      </c>
      <c r="D3" s="10" t="s">
        <v>106</v>
      </c>
      <c r="E3" s="11" t="s">
        <v>107</v>
      </c>
      <c r="F3" s="11" t="s">
        <v>108</v>
      </c>
      <c r="G3" s="8" t="s">
        <v>109</v>
      </c>
      <c r="H3" s="12" t="s">
        <v>110</v>
      </c>
      <c r="I3" s="9" t="s">
        <v>6</v>
      </c>
      <c r="J3" s="30"/>
      <c r="K3" s="30"/>
    </row>
    <row r="4" s="1" customFormat="1" ht="39" customHeight="1" spans="1:11">
      <c r="A4" s="13" t="s">
        <v>111</v>
      </c>
      <c r="B4" s="14">
        <f t="shared" ref="B4:H4" si="0">B5+B6+B7+B8+B9+B10</f>
        <v>105308</v>
      </c>
      <c r="C4" s="14">
        <f t="shared" si="0"/>
        <v>17350</v>
      </c>
      <c r="D4" s="14">
        <f t="shared" si="0"/>
        <v>36685</v>
      </c>
      <c r="E4" s="14">
        <f t="shared" si="0"/>
        <v>8837</v>
      </c>
      <c r="F4" s="14">
        <f t="shared" si="0"/>
        <v>41687</v>
      </c>
      <c r="G4" s="14">
        <f t="shared" si="0"/>
        <v>282</v>
      </c>
      <c r="H4" s="14">
        <f t="shared" si="0"/>
        <v>467</v>
      </c>
      <c r="I4" s="31"/>
      <c r="J4" s="32"/>
      <c r="K4" s="30"/>
    </row>
    <row r="5" s="1" customFormat="1" ht="39" customHeight="1" spans="1:11">
      <c r="A5" s="15" t="s">
        <v>112</v>
      </c>
      <c r="B5" s="14">
        <f t="shared" ref="B5:B7" si="1">C5+D5+E5+G5+H5+F5</f>
        <v>49819</v>
      </c>
      <c r="C5" s="14">
        <v>2600</v>
      </c>
      <c r="D5" s="14">
        <v>25520</v>
      </c>
      <c r="E5" s="14">
        <v>8608</v>
      </c>
      <c r="F5" s="14">
        <v>12364</v>
      </c>
      <c r="G5" s="16">
        <v>261</v>
      </c>
      <c r="H5" s="17">
        <v>466</v>
      </c>
      <c r="I5" s="31"/>
      <c r="J5" s="32"/>
      <c r="K5" s="30"/>
    </row>
    <row r="6" s="1" customFormat="1" ht="39" customHeight="1" spans="1:11">
      <c r="A6" s="18" t="s">
        <v>113</v>
      </c>
      <c r="B6" s="14">
        <f t="shared" si="1"/>
        <v>262</v>
      </c>
      <c r="C6" s="19">
        <v>30</v>
      </c>
      <c r="D6" s="19">
        <v>90</v>
      </c>
      <c r="E6" s="19">
        <v>25</v>
      </c>
      <c r="F6" s="19">
        <v>100</v>
      </c>
      <c r="G6" s="20">
        <v>16</v>
      </c>
      <c r="H6" s="21">
        <v>1</v>
      </c>
      <c r="I6" s="33"/>
      <c r="J6" s="32"/>
      <c r="K6" s="30"/>
    </row>
    <row r="7" s="1" customFormat="1" ht="39" customHeight="1" spans="1:11">
      <c r="A7" s="22" t="s">
        <v>114</v>
      </c>
      <c r="B7" s="14">
        <f t="shared" si="1"/>
        <v>55193</v>
      </c>
      <c r="C7" s="19">
        <v>14691</v>
      </c>
      <c r="D7" s="19">
        <v>11075</v>
      </c>
      <c r="E7" s="19">
        <v>204</v>
      </c>
      <c r="F7" s="19">
        <v>29223</v>
      </c>
      <c r="G7" s="20"/>
      <c r="H7" s="23"/>
      <c r="I7" s="33"/>
      <c r="J7" s="32"/>
      <c r="K7" s="30"/>
    </row>
    <row r="8" s="1" customFormat="1" ht="39" customHeight="1" spans="1:11">
      <c r="A8" s="22" t="s">
        <v>115</v>
      </c>
      <c r="B8" s="14"/>
      <c r="C8" s="19"/>
      <c r="D8" s="19"/>
      <c r="E8" s="19"/>
      <c r="F8" s="19"/>
      <c r="G8" s="19"/>
      <c r="H8" s="24"/>
      <c r="I8" s="33"/>
      <c r="J8" s="32"/>
      <c r="K8" s="34"/>
    </row>
    <row r="9" s="1" customFormat="1" ht="39" customHeight="1" spans="1:11">
      <c r="A9" s="22" t="s">
        <v>116</v>
      </c>
      <c r="B9" s="14">
        <f>C9+D9+E9+G9+H9+F9</f>
        <v>15</v>
      </c>
      <c r="C9" s="19">
        <v>15</v>
      </c>
      <c r="D9" s="19"/>
      <c r="E9" s="19"/>
      <c r="F9" s="19"/>
      <c r="G9" s="20"/>
      <c r="H9" s="23"/>
      <c r="I9" s="33"/>
      <c r="J9" s="32"/>
      <c r="K9" s="35"/>
    </row>
    <row r="10" s="1" customFormat="1" ht="39" customHeight="1" spans="1:11">
      <c r="A10" s="22" t="s">
        <v>117</v>
      </c>
      <c r="B10" s="14">
        <f>C10+D10+E10+G10+H10+F10</f>
        <v>19</v>
      </c>
      <c r="C10" s="19">
        <v>14</v>
      </c>
      <c r="D10" s="19"/>
      <c r="E10" s="19"/>
      <c r="F10" s="19"/>
      <c r="G10" s="19">
        <v>5</v>
      </c>
      <c r="H10" s="24"/>
      <c r="I10" s="33"/>
      <c r="J10" s="32"/>
      <c r="K10" s="34"/>
    </row>
    <row r="11" s="1" customFormat="1" ht="39" customHeight="1" spans="1:11">
      <c r="A11" s="18" t="s">
        <v>118</v>
      </c>
      <c r="B11" s="19">
        <f t="shared" ref="B11:H11" si="2">B12+B13+B14</f>
        <v>95616</v>
      </c>
      <c r="C11" s="19">
        <f t="shared" si="2"/>
        <v>15279</v>
      </c>
      <c r="D11" s="19">
        <f t="shared" si="2"/>
        <v>35344</v>
      </c>
      <c r="E11" s="19">
        <f t="shared" si="2"/>
        <v>7244</v>
      </c>
      <c r="F11" s="19">
        <f t="shared" si="2"/>
        <v>36981</v>
      </c>
      <c r="G11" s="19">
        <f t="shared" si="2"/>
        <v>57</v>
      </c>
      <c r="H11" s="19">
        <f t="shared" si="2"/>
        <v>711</v>
      </c>
      <c r="I11" s="33"/>
      <c r="J11" s="32"/>
      <c r="K11" s="34"/>
    </row>
    <row r="12" s="1" customFormat="1" ht="39" customHeight="1" spans="1:11">
      <c r="A12" s="25" t="s">
        <v>119</v>
      </c>
      <c r="B12" s="19">
        <f t="shared" ref="B12:B17" si="3">C12+D12+E12+F12+G12+H12</f>
        <v>95569</v>
      </c>
      <c r="C12" s="19">
        <v>15277</v>
      </c>
      <c r="D12" s="19">
        <v>35344</v>
      </c>
      <c r="E12" s="19">
        <v>7209</v>
      </c>
      <c r="F12" s="19">
        <v>36981</v>
      </c>
      <c r="G12" s="20">
        <v>47</v>
      </c>
      <c r="H12" s="21">
        <v>711</v>
      </c>
      <c r="I12" s="33"/>
      <c r="J12" s="32"/>
      <c r="K12" s="30"/>
    </row>
    <row r="13" s="1" customFormat="1" ht="39" customHeight="1" spans="1:11">
      <c r="A13" s="18" t="s">
        <v>120</v>
      </c>
      <c r="B13" s="19"/>
      <c r="C13" s="19"/>
      <c r="D13" s="19"/>
      <c r="E13" s="19"/>
      <c r="F13" s="19"/>
      <c r="G13" s="19"/>
      <c r="H13" s="19"/>
      <c r="I13" s="33"/>
      <c r="J13" s="32"/>
      <c r="K13" s="30"/>
    </row>
    <row r="14" s="1" customFormat="1" ht="39" customHeight="1" spans="1:11">
      <c r="A14" s="22" t="s">
        <v>121</v>
      </c>
      <c r="B14" s="19">
        <f t="shared" si="3"/>
        <v>47</v>
      </c>
      <c r="C14" s="19">
        <v>2</v>
      </c>
      <c r="D14" s="19"/>
      <c r="E14" s="19">
        <v>35</v>
      </c>
      <c r="F14" s="19"/>
      <c r="G14" s="19">
        <v>10</v>
      </c>
      <c r="H14" s="24"/>
      <c r="I14" s="33"/>
      <c r="J14" s="32"/>
      <c r="K14" s="30"/>
    </row>
    <row r="15" s="1" customFormat="1" ht="39" customHeight="1" spans="1:11">
      <c r="A15" s="26" t="s">
        <v>122</v>
      </c>
      <c r="B15" s="19">
        <f t="shared" ref="B15:H15" si="4">B4-B11</f>
        <v>9692</v>
      </c>
      <c r="C15" s="19">
        <f t="shared" si="4"/>
        <v>2071</v>
      </c>
      <c r="D15" s="19">
        <f t="shared" si="4"/>
        <v>1341</v>
      </c>
      <c r="E15" s="19">
        <f t="shared" si="4"/>
        <v>1593</v>
      </c>
      <c r="F15" s="19">
        <f t="shared" si="4"/>
        <v>4706</v>
      </c>
      <c r="G15" s="19">
        <f t="shared" si="4"/>
        <v>225</v>
      </c>
      <c r="H15" s="19">
        <f t="shared" si="4"/>
        <v>-244</v>
      </c>
      <c r="I15" s="33"/>
      <c r="J15" s="32"/>
      <c r="K15" s="30"/>
    </row>
    <row r="16" s="1" customFormat="1" ht="39" customHeight="1" spans="1:11">
      <c r="A16" s="26" t="s">
        <v>123</v>
      </c>
      <c r="B16" s="19">
        <f t="shared" si="3"/>
        <v>53983</v>
      </c>
      <c r="C16" s="19">
        <v>22515</v>
      </c>
      <c r="D16" s="19">
        <v>3528</v>
      </c>
      <c r="E16" s="19">
        <v>8950</v>
      </c>
      <c r="F16" s="19">
        <v>16193</v>
      </c>
      <c r="G16" s="19">
        <v>1618</v>
      </c>
      <c r="H16" s="19">
        <v>1179</v>
      </c>
      <c r="I16" s="33"/>
      <c r="J16" s="32"/>
      <c r="K16" s="30"/>
    </row>
    <row r="17" s="1" customFormat="1" ht="39" customHeight="1" spans="1:10">
      <c r="A17" s="18" t="s">
        <v>124</v>
      </c>
      <c r="B17" s="19">
        <f t="shared" si="3"/>
        <v>63675</v>
      </c>
      <c r="C17" s="19">
        <f t="shared" ref="C17:H17" si="5">C15+C16</f>
        <v>24586</v>
      </c>
      <c r="D17" s="19">
        <f t="shared" si="5"/>
        <v>4869</v>
      </c>
      <c r="E17" s="19">
        <f t="shared" si="5"/>
        <v>10543</v>
      </c>
      <c r="F17" s="19">
        <f t="shared" si="5"/>
        <v>20899</v>
      </c>
      <c r="G17" s="19">
        <f t="shared" si="5"/>
        <v>1843</v>
      </c>
      <c r="H17" s="19">
        <f t="shared" si="5"/>
        <v>935</v>
      </c>
      <c r="I17" s="33"/>
      <c r="J17" s="36"/>
    </row>
    <row r="18" s="1" customFormat="1" ht="14.25" spans="1:9">
      <c r="A18" s="27"/>
      <c r="B18" s="28"/>
      <c r="C18" s="27"/>
      <c r="D18" s="28"/>
      <c r="E18" s="28"/>
      <c r="F18" s="28"/>
      <c r="G18" s="28"/>
      <c r="H18" s="29"/>
      <c r="I18" s="30"/>
    </row>
  </sheetData>
  <mergeCells count="2">
    <mergeCell ref="A1:I1"/>
    <mergeCell ref="G2:I2"/>
  </mergeCells>
  <pageMargins left="0.75" right="0.432638888888889" top="0.707638888888889" bottom="0.7479166666666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公共预算平衡表</vt:lpstr>
      <vt:lpstr>政府性基金平衡表</vt:lpstr>
      <vt:lpstr>社保基金平衡表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2019-02-16T09:39:00Z</dcterms:created>
  <dcterms:modified xsi:type="dcterms:W3CDTF">2019-06-02T03:41:13Z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